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030" tabRatio="909" activeTab="0"/>
  </bookViews>
  <sheets>
    <sheet name="Sample Allocation Worksheet2022" sheetId="1" r:id="rId1"/>
  </sheets>
  <definedNames>
    <definedName name="_xlnm.Print_Area" localSheetId="0">'Sample Allocation Worksheet2022'!$A$1:$M$48</definedName>
  </definedNames>
  <calcPr fullCalcOnLoad="1"/>
</workbook>
</file>

<file path=xl/comments1.xml><?xml version="1.0" encoding="utf-8"?>
<comments xmlns="http://schemas.openxmlformats.org/spreadsheetml/2006/main">
  <authors>
    <author>Michael Gellman</author>
  </authors>
  <commentList>
    <comment ref="A45" authorId="0">
      <text>
        <r>
          <rPr>
            <b/>
            <sz val="8"/>
            <rFont val="Tahoma"/>
            <family val="0"/>
          </rPr>
          <t>Add 1% for 5K for Jorge Ed benefit &amp; 2.5% for possible retirement increase</t>
        </r>
      </text>
    </comment>
  </commentList>
</comments>
</file>

<file path=xl/sharedStrings.xml><?xml version="1.0" encoding="utf-8"?>
<sst xmlns="http://schemas.openxmlformats.org/spreadsheetml/2006/main" count="49" uniqueCount="38">
  <si>
    <t>ANNUAL</t>
  </si>
  <si>
    <t>SALARY</t>
  </si>
  <si>
    <t>TOTALS</t>
  </si>
  <si>
    <t>DEPT</t>
  </si>
  <si>
    <t>#00</t>
  </si>
  <si>
    <t>#50</t>
  </si>
  <si>
    <t>#20</t>
  </si>
  <si>
    <t>#30</t>
  </si>
  <si>
    <t>#40</t>
  </si>
  <si>
    <t>#60</t>
  </si>
  <si>
    <t>#70</t>
  </si>
  <si>
    <t>#100</t>
  </si>
  <si>
    <t>#180</t>
  </si>
  <si>
    <t>CURRENT STAFFING:</t>
  </si>
  <si>
    <t>ADMINISTRATOR</t>
  </si>
  <si>
    <t>FRONT DESK</t>
  </si>
  <si>
    <t>MEDIA RELATIONS</t>
  </si>
  <si>
    <t>CLOSED STAFF POSITIONS:</t>
  </si>
  <si>
    <t>CLOSED POSITION</t>
  </si>
  <si>
    <t>NEW STAFF POSITIONS:</t>
  </si>
  <si>
    <t>NEW POSITION</t>
  </si>
  <si>
    <t xml:space="preserve">       TOTAL SALARIES:</t>
  </si>
  <si>
    <t xml:space="preserve">       PAYROLL TAXES (8%):</t>
  </si>
  <si>
    <t>DIRECTOR OF DEVELOPMENT</t>
  </si>
  <si>
    <t>ABC ORGANIZATION</t>
  </si>
  <si>
    <t xml:space="preserve">    Linda Smith</t>
  </si>
  <si>
    <t xml:space="preserve">    Joe Smith</t>
  </si>
  <si>
    <t xml:space="preserve">    Mary Smith</t>
  </si>
  <si>
    <t xml:space="preserve">    Tom Smith</t>
  </si>
  <si>
    <t xml:space="preserve">    Betty Smith</t>
  </si>
  <si>
    <t xml:space="preserve">    Mike Smith</t>
  </si>
  <si>
    <t xml:space="preserve">    Bob Smith</t>
  </si>
  <si>
    <t xml:space="preserve">       BENEFITS (20%):</t>
  </si>
  <si>
    <t>EXECUTIVE DIRECTOR</t>
  </si>
  <si>
    <t>DIRECTOR OF OPERATIONS</t>
  </si>
  <si>
    <t>DIRECTOR OF EDUCATION</t>
  </si>
  <si>
    <t xml:space="preserve"> % Updated 8/23/22 per Joe for FY2023</t>
  </si>
  <si>
    <t>RAISE / BONUS POOL (2023)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</si>
</sst>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39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57" applyBorder="1" applyAlignment="1">
      <alignment/>
    </xf>
    <xf numFmtId="39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11" xfId="0" applyFill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>
      <alignment/>
    </xf>
    <xf numFmtId="39" fontId="0" fillId="0" borderId="12" xfId="0" applyNumberFormat="1" applyBorder="1" applyAlignment="1">
      <alignment/>
    </xf>
    <xf numFmtId="3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19" xfId="57" applyBorder="1" applyAlignment="1">
      <alignment/>
    </xf>
    <xf numFmtId="0" fontId="0" fillId="0" borderId="15" xfId="0" applyFill="1" applyBorder="1" applyAlignment="1">
      <alignment horizontal="left"/>
    </xf>
    <xf numFmtId="39" fontId="0" fillId="0" borderId="12" xfId="0" applyNumberFormat="1" applyFill="1" applyBorder="1" applyAlignment="1">
      <alignment/>
    </xf>
    <xf numFmtId="39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9" fontId="0" fillId="0" borderId="19" xfId="57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9" fontId="0" fillId="0" borderId="0" xfId="57" applyFill="1" applyBorder="1" applyAlignment="1">
      <alignment/>
    </xf>
    <xf numFmtId="0" fontId="0" fillId="0" borderId="15" xfId="0" applyBorder="1" applyAlignment="1">
      <alignment horizontal="left"/>
    </xf>
    <xf numFmtId="0" fontId="1" fillId="0" borderId="15" xfId="0" applyFont="1" applyBorder="1" applyAlignment="1">
      <alignment/>
    </xf>
    <xf numFmtId="39" fontId="1" fillId="0" borderId="12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0" fontId="1" fillId="0" borderId="20" xfId="0" applyFont="1" applyBorder="1" applyAlignment="1">
      <alignment/>
    </xf>
    <xf numFmtId="39" fontId="1" fillId="0" borderId="10" xfId="0" applyNumberFormat="1" applyFont="1" applyBorder="1" applyAlignment="1">
      <alignment/>
    </xf>
    <xf numFmtId="0" fontId="1" fillId="0" borderId="20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39" fontId="1" fillId="0" borderId="18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0" fillId="0" borderId="23" xfId="0" applyBorder="1" applyAlignment="1">
      <alignment/>
    </xf>
    <xf numFmtId="39" fontId="0" fillId="0" borderId="15" xfId="0" applyNumberFormat="1" applyBorder="1" applyAlignment="1">
      <alignment/>
    </xf>
    <xf numFmtId="39" fontId="0" fillId="0" borderId="24" xfId="0" applyNumberFormat="1" applyBorder="1" applyAlignment="1">
      <alignment/>
    </xf>
    <xf numFmtId="9" fontId="0" fillId="0" borderId="25" xfId="57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24" xfId="0" applyNumberFormat="1" applyFill="1" applyBorder="1" applyAlignment="1">
      <alignment/>
    </xf>
    <xf numFmtId="9" fontId="0" fillId="0" borderId="25" xfId="57" applyFill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0" fillId="0" borderId="23" xfId="0" applyNumberForma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9" fontId="0" fillId="0" borderId="23" xfId="57" applyFill="1" applyBorder="1" applyAlignment="1">
      <alignment/>
    </xf>
    <xf numFmtId="9" fontId="0" fillId="0" borderId="23" xfId="57" applyBorder="1" applyAlignment="1">
      <alignment/>
    </xf>
    <xf numFmtId="39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10" fontId="0" fillId="34" borderId="26" xfId="57" applyNumberFormat="1" applyFill="1" applyBorder="1" applyAlignment="1">
      <alignment/>
    </xf>
    <xf numFmtId="10" fontId="0" fillId="34" borderId="27" xfId="57" applyNumberFormat="1" applyFill="1" applyBorder="1" applyAlignment="1">
      <alignment/>
    </xf>
    <xf numFmtId="10" fontId="0" fillId="34" borderId="28" xfId="57" applyNumberFormat="1" applyFill="1" applyBorder="1" applyAlignment="1">
      <alignment/>
    </xf>
    <xf numFmtId="39" fontId="1" fillId="0" borderId="23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2.7109375" defaultRowHeight="12.75"/>
  <cols>
    <col min="1" max="1" width="33.7109375" style="0" customWidth="1"/>
    <col min="2" max="2" width="12.7109375" style="0" customWidth="1"/>
  </cols>
  <sheetData>
    <row r="1" spans="1:13" ht="21" thickBot="1">
      <c r="A1" s="75" t="s">
        <v>24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21" thickBot="1">
      <c r="A2" s="74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" ht="13.5" thickBot="1">
      <c r="A3" s="9" t="s">
        <v>36</v>
      </c>
      <c r="B3" s="3"/>
    </row>
    <row r="4" spans="2:13" ht="13.5" thickBot="1">
      <c r="B4" s="10">
        <v>2022</v>
      </c>
      <c r="C4" s="65">
        <v>2023</v>
      </c>
      <c r="D4" s="66"/>
      <c r="E4" s="66"/>
      <c r="F4" s="66"/>
      <c r="G4" s="66"/>
      <c r="H4" s="66"/>
      <c r="I4" s="66"/>
      <c r="J4" s="66"/>
      <c r="K4" s="66"/>
      <c r="L4" s="64"/>
      <c r="M4" s="11"/>
    </row>
    <row r="5" spans="2:13" ht="12.75">
      <c r="B5" s="12" t="s">
        <v>0</v>
      </c>
      <c r="C5" s="67" t="s">
        <v>0</v>
      </c>
      <c r="D5" s="1" t="s">
        <v>3</v>
      </c>
      <c r="E5" s="1" t="s">
        <v>3</v>
      </c>
      <c r="F5" s="1" t="s">
        <v>3</v>
      </c>
      <c r="G5" s="1" t="s">
        <v>3</v>
      </c>
      <c r="H5" s="1" t="s">
        <v>3</v>
      </c>
      <c r="I5" s="1" t="s">
        <v>3</v>
      </c>
      <c r="J5" s="1" t="s">
        <v>3</v>
      </c>
      <c r="K5" s="1" t="s">
        <v>3</v>
      </c>
      <c r="L5" s="68" t="s">
        <v>3</v>
      </c>
      <c r="M5" s="64"/>
    </row>
    <row r="6" spans="2:13" ht="12.75">
      <c r="B6" s="13" t="s">
        <v>1</v>
      </c>
      <c r="C6" s="44" t="s">
        <v>1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43" t="s">
        <v>12</v>
      </c>
      <c r="M6" s="45" t="s">
        <v>2</v>
      </c>
    </row>
    <row r="7" spans="2:13" ht="12.75">
      <c r="B7" s="15"/>
      <c r="C7" s="69"/>
      <c r="D7" s="2"/>
      <c r="E7" s="2"/>
      <c r="F7" s="2"/>
      <c r="G7" s="2"/>
      <c r="H7" s="2"/>
      <c r="I7" s="2"/>
      <c r="J7" s="2"/>
      <c r="K7" s="2"/>
      <c r="L7" s="46"/>
      <c r="M7" s="46"/>
    </row>
    <row r="8" spans="1:13" ht="13.5" thickBot="1">
      <c r="A8" s="11" t="s">
        <v>13</v>
      </c>
      <c r="B8" s="6"/>
      <c r="C8" s="19"/>
      <c r="D8" s="21"/>
      <c r="E8" s="21"/>
      <c r="F8" s="21"/>
      <c r="G8" s="21"/>
      <c r="H8" s="21"/>
      <c r="I8" s="21"/>
      <c r="J8" s="21"/>
      <c r="K8" s="21"/>
      <c r="L8" s="58"/>
      <c r="M8" s="58"/>
    </row>
    <row r="9" spans="1:13" ht="12.75">
      <c r="A9" s="16" t="s">
        <v>33</v>
      </c>
      <c r="B9" s="17">
        <v>85000</v>
      </c>
      <c r="C9" s="47">
        <v>85000</v>
      </c>
      <c r="D9" s="18">
        <f aca="true" t="shared" si="0" ref="D9:L9">$C9*D10</f>
        <v>4250</v>
      </c>
      <c r="E9" s="18">
        <f t="shared" si="0"/>
        <v>8500</v>
      </c>
      <c r="F9" s="18">
        <f t="shared" si="0"/>
        <v>17000</v>
      </c>
      <c r="G9" s="18">
        <f t="shared" si="0"/>
        <v>0</v>
      </c>
      <c r="H9" s="18">
        <f t="shared" si="0"/>
        <v>21250</v>
      </c>
      <c r="I9" s="18">
        <f t="shared" si="0"/>
        <v>0</v>
      </c>
      <c r="J9" s="18">
        <f t="shared" si="0"/>
        <v>0</v>
      </c>
      <c r="K9" s="18">
        <f t="shared" si="0"/>
        <v>12750</v>
      </c>
      <c r="L9" s="18">
        <f t="shared" si="0"/>
        <v>21250</v>
      </c>
      <c r="M9" s="48">
        <f>SUM(D9:L9)-C9</f>
        <v>0</v>
      </c>
    </row>
    <row r="10" spans="1:13" ht="13.5" thickBot="1">
      <c r="A10" s="19" t="s">
        <v>25</v>
      </c>
      <c r="B10" s="20"/>
      <c r="C10" s="19"/>
      <c r="D10" s="22">
        <v>0.05</v>
      </c>
      <c r="E10" s="22">
        <v>0.1</v>
      </c>
      <c r="F10" s="22">
        <v>0.2</v>
      </c>
      <c r="G10" s="22"/>
      <c r="H10" s="22">
        <v>0.25</v>
      </c>
      <c r="I10" s="22"/>
      <c r="J10" s="22"/>
      <c r="K10" s="22">
        <v>0.15</v>
      </c>
      <c r="L10" s="22">
        <v>0.25</v>
      </c>
      <c r="M10" s="49">
        <f>SUM(D10:L10)</f>
        <v>1</v>
      </c>
    </row>
    <row r="11" spans="1:13" ht="12.75">
      <c r="A11" s="16" t="s">
        <v>34</v>
      </c>
      <c r="B11" s="17">
        <v>75000</v>
      </c>
      <c r="C11" s="47">
        <v>75000</v>
      </c>
      <c r="D11" s="18">
        <f aca="true" t="shared" si="1" ref="D11:L11">$C11*D12</f>
        <v>0</v>
      </c>
      <c r="E11" s="18">
        <f t="shared" si="1"/>
        <v>0</v>
      </c>
      <c r="F11" s="18">
        <f t="shared" si="1"/>
        <v>45000</v>
      </c>
      <c r="G11" s="18">
        <f t="shared" si="1"/>
        <v>0</v>
      </c>
      <c r="H11" s="18">
        <f t="shared" si="1"/>
        <v>18750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11250</v>
      </c>
      <c r="M11" s="48">
        <f>SUM(D11:L11)-C11</f>
        <v>0</v>
      </c>
    </row>
    <row r="12" spans="1:13" ht="13.5" thickBot="1">
      <c r="A12" s="19" t="s">
        <v>26</v>
      </c>
      <c r="B12" s="20"/>
      <c r="C12" s="19"/>
      <c r="D12" s="22"/>
      <c r="E12" s="22"/>
      <c r="F12" s="22">
        <v>0.6</v>
      </c>
      <c r="G12" s="22"/>
      <c r="H12" s="22">
        <v>0.25</v>
      </c>
      <c r="I12" s="22"/>
      <c r="J12" s="22"/>
      <c r="K12" s="22"/>
      <c r="L12" s="22">
        <v>0.15</v>
      </c>
      <c r="M12" s="49">
        <f>SUM(D12:L12)</f>
        <v>1</v>
      </c>
    </row>
    <row r="13" spans="1:13" ht="12.75">
      <c r="A13" s="16" t="s">
        <v>23</v>
      </c>
      <c r="B13" s="17">
        <v>75000</v>
      </c>
      <c r="C13" s="47">
        <v>75000</v>
      </c>
      <c r="D13" s="18">
        <f aca="true" t="shared" si="2" ref="D13:L13">$C13*D14</f>
        <v>7500</v>
      </c>
      <c r="E13" s="18">
        <f t="shared" si="2"/>
        <v>3750</v>
      </c>
      <c r="F13" s="18">
        <f t="shared" si="2"/>
        <v>0</v>
      </c>
      <c r="G13" s="18">
        <f t="shared" si="2"/>
        <v>0</v>
      </c>
      <c r="H13" s="18">
        <f t="shared" si="2"/>
        <v>22500</v>
      </c>
      <c r="I13" s="18">
        <f t="shared" si="2"/>
        <v>0</v>
      </c>
      <c r="J13" s="18">
        <f t="shared" si="2"/>
        <v>0</v>
      </c>
      <c r="K13" s="18">
        <f t="shared" si="2"/>
        <v>26250</v>
      </c>
      <c r="L13" s="18">
        <f t="shared" si="2"/>
        <v>15000</v>
      </c>
      <c r="M13" s="48">
        <f>SUM(D13:L13)-C13</f>
        <v>0</v>
      </c>
    </row>
    <row r="14" spans="1:13" ht="13.5" thickBot="1">
      <c r="A14" s="19" t="s">
        <v>27</v>
      </c>
      <c r="B14" s="20"/>
      <c r="C14" s="19"/>
      <c r="D14" s="22">
        <v>0.1</v>
      </c>
      <c r="E14" s="22">
        <v>0.05</v>
      </c>
      <c r="F14" s="22"/>
      <c r="G14" s="22"/>
      <c r="H14" s="22">
        <v>0.3</v>
      </c>
      <c r="I14" s="22"/>
      <c r="J14" s="22"/>
      <c r="K14" s="22">
        <v>0.35</v>
      </c>
      <c r="L14" s="22">
        <v>0.2</v>
      </c>
      <c r="M14" s="49">
        <f>SUM(D14:L14)</f>
        <v>1</v>
      </c>
    </row>
    <row r="15" spans="1:13" ht="12.75">
      <c r="A15" s="16" t="s">
        <v>35</v>
      </c>
      <c r="B15" s="17">
        <v>65000</v>
      </c>
      <c r="C15" s="47">
        <v>65000</v>
      </c>
      <c r="D15" s="18">
        <f aca="true" t="shared" si="3" ref="D15:L15">$C15*D16</f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65000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48">
        <f>SUM(D15:L15)-C15</f>
        <v>0</v>
      </c>
    </row>
    <row r="16" spans="1:13" ht="13.5" thickBot="1">
      <c r="A16" s="19" t="s">
        <v>28</v>
      </c>
      <c r="B16" s="20"/>
      <c r="C16" s="19"/>
      <c r="D16" s="22"/>
      <c r="E16" s="22"/>
      <c r="F16" s="22"/>
      <c r="G16" s="22"/>
      <c r="H16" s="22">
        <v>1</v>
      </c>
      <c r="I16" s="22"/>
      <c r="J16" s="22"/>
      <c r="K16" s="22"/>
      <c r="L16" s="22"/>
      <c r="M16" s="49">
        <f>SUM(D16:L16)</f>
        <v>1</v>
      </c>
    </row>
    <row r="17" spans="1:13" s="26" customFormat="1" ht="12.75">
      <c r="A17" s="23" t="s">
        <v>14</v>
      </c>
      <c r="B17" s="24">
        <v>45000</v>
      </c>
      <c r="C17" s="50">
        <v>45000</v>
      </c>
      <c r="D17" s="25">
        <f aca="true" t="shared" si="4" ref="D17:L17">$C17*D18</f>
        <v>13500</v>
      </c>
      <c r="E17" s="25">
        <f t="shared" si="4"/>
        <v>0</v>
      </c>
      <c r="F17" s="25">
        <f t="shared" si="4"/>
        <v>4500</v>
      </c>
      <c r="G17" s="25">
        <f t="shared" si="4"/>
        <v>0</v>
      </c>
      <c r="H17" s="25">
        <f t="shared" si="4"/>
        <v>4500</v>
      </c>
      <c r="I17" s="25">
        <f t="shared" si="4"/>
        <v>4500</v>
      </c>
      <c r="J17" s="25">
        <f t="shared" si="4"/>
        <v>0</v>
      </c>
      <c r="K17" s="25">
        <f t="shared" si="4"/>
        <v>4500</v>
      </c>
      <c r="L17" s="25">
        <f t="shared" si="4"/>
        <v>13500</v>
      </c>
      <c r="M17" s="51">
        <f>SUM(D17:L17)-C17</f>
        <v>0</v>
      </c>
    </row>
    <row r="18" spans="1:13" s="26" customFormat="1" ht="13.5" thickBot="1">
      <c r="A18" s="19" t="s">
        <v>29</v>
      </c>
      <c r="B18" s="27"/>
      <c r="C18" s="59"/>
      <c r="D18" s="28">
        <v>0.3</v>
      </c>
      <c r="E18" s="22"/>
      <c r="F18" s="22">
        <v>0.1</v>
      </c>
      <c r="G18" s="22"/>
      <c r="H18" s="22">
        <v>0.1</v>
      </c>
      <c r="I18" s="22">
        <v>0.1</v>
      </c>
      <c r="J18" s="22"/>
      <c r="K18" s="22">
        <v>0.1</v>
      </c>
      <c r="L18" s="22">
        <v>0.3</v>
      </c>
      <c r="M18" s="52">
        <f>SUM(D18:L18)</f>
        <v>1</v>
      </c>
    </row>
    <row r="19" spans="1:13" s="26" customFormat="1" ht="12.75">
      <c r="A19" s="30" t="s">
        <v>15</v>
      </c>
      <c r="B19" s="24">
        <v>25000</v>
      </c>
      <c r="C19" s="50">
        <v>25000</v>
      </c>
      <c r="D19" s="25">
        <f aca="true" t="shared" si="5" ref="D19:L19">$C19*D20</f>
        <v>25000</v>
      </c>
      <c r="E19" s="25">
        <f t="shared" si="5"/>
        <v>0</v>
      </c>
      <c r="F19" s="25">
        <f t="shared" si="5"/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5">
        <f t="shared" si="5"/>
        <v>0</v>
      </c>
      <c r="L19" s="25">
        <f t="shared" si="5"/>
        <v>0</v>
      </c>
      <c r="M19" s="51">
        <f>SUM(D19:L19)-C19</f>
        <v>0</v>
      </c>
    </row>
    <row r="20" spans="1:13" s="26" customFormat="1" ht="13.5" thickBot="1">
      <c r="A20" s="19" t="s">
        <v>31</v>
      </c>
      <c r="B20" s="27"/>
      <c r="C20" s="59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 s="52">
        <f>SUM(D20:L20)</f>
        <v>1</v>
      </c>
    </row>
    <row r="21" spans="1:13" ht="12.75">
      <c r="A21" s="16" t="s">
        <v>16</v>
      </c>
      <c r="B21" s="17">
        <v>35000</v>
      </c>
      <c r="C21" s="47">
        <v>35000</v>
      </c>
      <c r="D21" s="18">
        <f aca="true" t="shared" si="6" ref="D21:L21">$C21*D22</f>
        <v>0</v>
      </c>
      <c r="E21" s="18">
        <f t="shared" si="6"/>
        <v>0</v>
      </c>
      <c r="F21" s="18">
        <f t="shared" si="6"/>
        <v>0</v>
      </c>
      <c r="G21" s="18">
        <f t="shared" si="6"/>
        <v>22750</v>
      </c>
      <c r="H21" s="18">
        <f t="shared" si="6"/>
        <v>0</v>
      </c>
      <c r="I21" s="18">
        <f t="shared" si="6"/>
        <v>0</v>
      </c>
      <c r="J21" s="18">
        <f t="shared" si="6"/>
        <v>12250</v>
      </c>
      <c r="K21" s="18">
        <f t="shared" si="6"/>
        <v>0</v>
      </c>
      <c r="L21" s="18">
        <f t="shared" si="6"/>
        <v>0</v>
      </c>
      <c r="M21" s="48">
        <f>SUM(D21:L21)-C21</f>
        <v>0</v>
      </c>
    </row>
    <row r="22" spans="1:13" ht="13.5" thickBot="1">
      <c r="A22" s="19" t="s">
        <v>30</v>
      </c>
      <c r="B22" s="20"/>
      <c r="C22" s="19"/>
      <c r="D22" s="22"/>
      <c r="E22" s="22"/>
      <c r="F22" s="22"/>
      <c r="G22" s="22">
        <v>0.65</v>
      </c>
      <c r="H22" s="22"/>
      <c r="I22" s="22"/>
      <c r="J22" s="22">
        <v>0.35</v>
      </c>
      <c r="K22" s="22"/>
      <c r="L22" s="22"/>
      <c r="M22" s="49">
        <f>SUM(D22:L22)</f>
        <v>1</v>
      </c>
    </row>
    <row r="23" spans="1:13" s="26" customFormat="1" ht="12.75">
      <c r="A23" s="31"/>
      <c r="B23" s="29"/>
      <c r="C23" s="60"/>
      <c r="D23" s="32"/>
      <c r="E23" s="32"/>
      <c r="F23" s="32"/>
      <c r="G23" s="32"/>
      <c r="H23" s="32"/>
      <c r="I23" s="32"/>
      <c r="J23" s="32"/>
      <c r="K23" s="32"/>
      <c r="L23" s="32"/>
      <c r="M23" s="61"/>
    </row>
    <row r="24" spans="1:13" s="26" customFormat="1" ht="12.75">
      <c r="A24" s="2"/>
      <c r="B24" s="29"/>
      <c r="C24" s="60"/>
      <c r="D24" s="32"/>
      <c r="E24" s="32"/>
      <c r="F24" s="32"/>
      <c r="G24" s="32"/>
      <c r="H24" s="32"/>
      <c r="I24" s="32"/>
      <c r="J24" s="32"/>
      <c r="K24" s="32"/>
      <c r="L24" s="32"/>
      <c r="M24" s="61"/>
    </row>
    <row r="25" spans="1:13" s="26" customFormat="1" ht="13.5" thickBot="1">
      <c r="A25" s="11" t="s">
        <v>17</v>
      </c>
      <c r="B25" s="29"/>
      <c r="C25" s="60"/>
      <c r="D25" s="32"/>
      <c r="E25" s="32"/>
      <c r="F25" s="32"/>
      <c r="G25" s="32"/>
      <c r="H25" s="32"/>
      <c r="I25" s="32"/>
      <c r="J25" s="32"/>
      <c r="K25" s="32"/>
      <c r="L25" s="32"/>
      <c r="M25" s="61"/>
    </row>
    <row r="26" spans="1:13" ht="12.75">
      <c r="A26" s="30" t="s">
        <v>18</v>
      </c>
      <c r="B26" s="17"/>
      <c r="C26" s="47">
        <v>0</v>
      </c>
      <c r="D26" s="18">
        <f aca="true" t="shared" si="7" ref="D26:L26">$C26*D27</f>
        <v>0</v>
      </c>
      <c r="E26" s="18">
        <f t="shared" si="7"/>
        <v>0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48">
        <f>SUM(D26:L26)-C26</f>
        <v>0</v>
      </c>
    </row>
    <row r="27" spans="1:13" ht="13.5" thickBot="1">
      <c r="A27" s="19"/>
      <c r="B27" s="20"/>
      <c r="C27" s="19"/>
      <c r="D27" s="22"/>
      <c r="E27" s="22"/>
      <c r="F27" s="22"/>
      <c r="G27" s="22"/>
      <c r="H27" s="22"/>
      <c r="I27" s="22"/>
      <c r="J27" s="22"/>
      <c r="K27" s="22"/>
      <c r="L27" s="22"/>
      <c r="M27" s="49">
        <f>SUM(D27:L27)</f>
        <v>0</v>
      </c>
    </row>
    <row r="28" spans="2:13" ht="12.75">
      <c r="B28" s="6"/>
      <c r="C28" s="31"/>
      <c r="D28" s="2"/>
      <c r="E28" s="2"/>
      <c r="F28" s="2"/>
      <c r="G28" s="2"/>
      <c r="H28" s="2"/>
      <c r="I28" s="2"/>
      <c r="J28" s="2"/>
      <c r="K28" s="2"/>
      <c r="L28" s="2"/>
      <c r="M28" s="46"/>
    </row>
    <row r="29" spans="1:13" ht="12.75">
      <c r="A29" s="31"/>
      <c r="B29" s="6"/>
      <c r="C29" s="31"/>
      <c r="D29" s="4"/>
      <c r="E29" s="4"/>
      <c r="F29" s="4"/>
      <c r="G29" s="4"/>
      <c r="H29" s="4"/>
      <c r="I29" s="4"/>
      <c r="J29" s="4"/>
      <c r="K29" s="4"/>
      <c r="L29" s="4"/>
      <c r="M29" s="62"/>
    </row>
    <row r="30" spans="1:13" ht="13.5" thickBot="1">
      <c r="A30" s="11" t="s">
        <v>19</v>
      </c>
      <c r="B30" s="6"/>
      <c r="C30" s="31"/>
      <c r="D30" s="4"/>
      <c r="E30" s="4"/>
      <c r="F30" s="4"/>
      <c r="G30" s="4"/>
      <c r="H30" s="4"/>
      <c r="I30" s="4"/>
      <c r="J30" s="4"/>
      <c r="K30" s="4"/>
      <c r="L30" s="4"/>
      <c r="M30" s="62"/>
    </row>
    <row r="31" spans="1:13" ht="12.75">
      <c r="A31" s="33" t="s">
        <v>20</v>
      </c>
      <c r="B31" s="17"/>
      <c r="C31" s="47">
        <v>0</v>
      </c>
      <c r="D31" s="18">
        <f aca="true" t="shared" si="8" ref="D31:L31">$C31*D32</f>
        <v>0</v>
      </c>
      <c r="E31" s="18">
        <f t="shared" si="8"/>
        <v>0</v>
      </c>
      <c r="F31" s="18">
        <f t="shared" si="8"/>
        <v>0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48">
        <f>SUM(D31:L31)-C31</f>
        <v>0</v>
      </c>
    </row>
    <row r="32" spans="1:13" ht="13.5" thickBot="1">
      <c r="A32" s="19"/>
      <c r="B32" s="20"/>
      <c r="C32" s="19"/>
      <c r="D32" s="22"/>
      <c r="E32" s="22"/>
      <c r="F32" s="22"/>
      <c r="G32" s="22"/>
      <c r="H32" s="22"/>
      <c r="I32" s="22"/>
      <c r="J32" s="22"/>
      <c r="K32" s="22"/>
      <c r="L32" s="22"/>
      <c r="M32" s="49">
        <f>SUM(D32:L32)</f>
        <v>0</v>
      </c>
    </row>
    <row r="33" spans="1:13" ht="12.75">
      <c r="A33" s="33" t="s">
        <v>20</v>
      </c>
      <c r="B33" s="17"/>
      <c r="C33" s="47">
        <v>0</v>
      </c>
      <c r="D33" s="18">
        <f aca="true" t="shared" si="9" ref="D33:L33">$C33*D34</f>
        <v>0</v>
      </c>
      <c r="E33" s="18">
        <f t="shared" si="9"/>
        <v>0</v>
      </c>
      <c r="F33" s="18">
        <f t="shared" si="9"/>
        <v>0</v>
      </c>
      <c r="G33" s="18">
        <f t="shared" si="9"/>
        <v>0</v>
      </c>
      <c r="H33" s="18">
        <f t="shared" si="9"/>
        <v>0</v>
      </c>
      <c r="I33" s="18">
        <f t="shared" si="9"/>
        <v>0</v>
      </c>
      <c r="J33" s="18">
        <f t="shared" si="9"/>
        <v>0</v>
      </c>
      <c r="K33" s="18">
        <f t="shared" si="9"/>
        <v>0</v>
      </c>
      <c r="L33" s="18">
        <f t="shared" si="9"/>
        <v>0</v>
      </c>
      <c r="M33" s="48">
        <f>SUM(D33:L33)-C33</f>
        <v>0</v>
      </c>
    </row>
    <row r="34" spans="1:13" ht="13.5" thickBot="1">
      <c r="A34" s="19"/>
      <c r="B34" s="20"/>
      <c r="C34" s="19"/>
      <c r="D34" s="22"/>
      <c r="E34" s="22"/>
      <c r="F34" s="22"/>
      <c r="G34" s="22"/>
      <c r="H34" s="22"/>
      <c r="I34" s="22"/>
      <c r="J34" s="22"/>
      <c r="K34" s="22"/>
      <c r="L34" s="22"/>
      <c r="M34" s="49">
        <f>SUM(D34:L34)</f>
        <v>0</v>
      </c>
    </row>
    <row r="35" spans="1:13" ht="12.75">
      <c r="A35" s="33" t="s">
        <v>37</v>
      </c>
      <c r="B35" s="17"/>
      <c r="C35" s="47">
        <v>20000</v>
      </c>
      <c r="D35" s="18">
        <f aca="true" t="shared" si="10" ref="D35:L35">$C35*D36</f>
        <v>20000</v>
      </c>
      <c r="E35" s="18">
        <f t="shared" si="10"/>
        <v>0</v>
      </c>
      <c r="F35" s="18">
        <f t="shared" si="10"/>
        <v>0</v>
      </c>
      <c r="G35" s="18">
        <f t="shared" si="10"/>
        <v>0</v>
      </c>
      <c r="H35" s="18">
        <f t="shared" si="10"/>
        <v>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48">
        <f>SUM(D35:L35)-C35</f>
        <v>0</v>
      </c>
    </row>
    <row r="36" spans="1:13" ht="13.5" thickBot="1">
      <c r="A36" s="19"/>
      <c r="B36" s="20"/>
      <c r="C36" s="19"/>
      <c r="D36" s="22">
        <v>1</v>
      </c>
      <c r="E36" s="22"/>
      <c r="F36" s="22"/>
      <c r="G36" s="22"/>
      <c r="H36" s="22"/>
      <c r="I36" s="22"/>
      <c r="J36" s="22"/>
      <c r="K36" s="22"/>
      <c r="L36" s="22"/>
      <c r="M36" s="49">
        <f>SUM(D36:L36)</f>
        <v>1</v>
      </c>
    </row>
    <row r="37" spans="1:13" ht="12.75">
      <c r="A37" s="2"/>
      <c r="B37" s="6"/>
      <c r="C37" s="31"/>
      <c r="D37" s="4"/>
      <c r="E37" s="4"/>
      <c r="F37" s="4"/>
      <c r="G37" s="4"/>
      <c r="H37" s="4"/>
      <c r="I37" s="4"/>
      <c r="J37" s="4"/>
      <c r="K37" s="4"/>
      <c r="L37" s="4"/>
      <c r="M37" s="62"/>
    </row>
    <row r="38" spans="1:13" ht="12.75">
      <c r="A38" s="2"/>
      <c r="B38" s="6"/>
      <c r="C38" s="31"/>
      <c r="D38" s="4"/>
      <c r="E38" s="4"/>
      <c r="F38" s="4"/>
      <c r="G38" s="4"/>
      <c r="H38" s="4"/>
      <c r="I38" s="4"/>
      <c r="J38" s="4"/>
      <c r="K38" s="4"/>
      <c r="L38" s="4"/>
      <c r="M38" s="62"/>
    </row>
    <row r="39" spans="2:13" ht="13.5" thickBot="1">
      <c r="B39" s="6"/>
      <c r="C39" s="31"/>
      <c r="D39" s="2"/>
      <c r="E39" s="2"/>
      <c r="F39" s="2"/>
      <c r="G39" s="2"/>
      <c r="H39" s="2"/>
      <c r="I39" s="2"/>
      <c r="J39" s="2"/>
      <c r="K39" s="2"/>
      <c r="L39" s="2"/>
      <c r="M39" s="46"/>
    </row>
    <row r="40" spans="1:13" ht="12.75">
      <c r="A40" s="34" t="s">
        <v>21</v>
      </c>
      <c r="B40" s="35">
        <f aca="true" t="shared" si="11" ref="B40:M40">B9+B11+B13+B15+B17+B19+B26+B21+B31+B33+B35</f>
        <v>405000</v>
      </c>
      <c r="C40" s="53">
        <f t="shared" si="11"/>
        <v>425000</v>
      </c>
      <c r="D40" s="36">
        <f t="shared" si="11"/>
        <v>70250</v>
      </c>
      <c r="E40" s="36">
        <f t="shared" si="11"/>
        <v>12250</v>
      </c>
      <c r="F40" s="36">
        <f t="shared" si="11"/>
        <v>66500</v>
      </c>
      <c r="G40" s="36">
        <f t="shared" si="11"/>
        <v>22750</v>
      </c>
      <c r="H40" s="36">
        <f t="shared" si="11"/>
        <v>132000</v>
      </c>
      <c r="I40" s="36">
        <f t="shared" si="11"/>
        <v>4500</v>
      </c>
      <c r="J40" s="36">
        <f t="shared" si="11"/>
        <v>12250</v>
      </c>
      <c r="K40" s="36">
        <f t="shared" si="11"/>
        <v>43500</v>
      </c>
      <c r="L40" s="36">
        <f t="shared" si="11"/>
        <v>61000</v>
      </c>
      <c r="M40" s="63">
        <f t="shared" si="11"/>
        <v>0</v>
      </c>
    </row>
    <row r="41" spans="1:13" ht="12.75">
      <c r="A41" s="37"/>
      <c r="B41" s="38"/>
      <c r="C41" s="54"/>
      <c r="D41" s="5"/>
      <c r="E41" s="5"/>
      <c r="F41" s="5"/>
      <c r="G41" s="5"/>
      <c r="H41" s="5"/>
      <c r="I41" s="5"/>
      <c r="J41" s="5"/>
      <c r="K41" s="5"/>
      <c r="L41" s="5"/>
      <c r="M41" s="55"/>
    </row>
    <row r="42" spans="1:13" ht="12.75">
      <c r="A42" s="31"/>
      <c r="B42" s="6"/>
      <c r="C42" s="31"/>
      <c r="D42" s="2"/>
      <c r="E42" s="2"/>
      <c r="F42" s="2"/>
      <c r="G42" s="2"/>
      <c r="H42" s="2"/>
      <c r="I42" s="2"/>
      <c r="J42" s="2"/>
      <c r="K42" s="2"/>
      <c r="L42" s="2"/>
      <c r="M42" s="46"/>
    </row>
    <row r="43" spans="1:13" ht="12.75">
      <c r="A43" s="39" t="s">
        <v>22</v>
      </c>
      <c r="B43" s="38">
        <f aca="true" t="shared" si="12" ref="B43:L43">B40*0.08</f>
        <v>32400</v>
      </c>
      <c r="C43" s="54">
        <f t="shared" si="12"/>
        <v>34000</v>
      </c>
      <c r="D43" s="5">
        <f t="shared" si="12"/>
        <v>5620</v>
      </c>
      <c r="E43" s="5">
        <f t="shared" si="12"/>
        <v>980</v>
      </c>
      <c r="F43" s="5">
        <f t="shared" si="12"/>
        <v>5320</v>
      </c>
      <c r="G43" s="5">
        <f t="shared" si="12"/>
        <v>1820</v>
      </c>
      <c r="H43" s="5">
        <f t="shared" si="12"/>
        <v>10560</v>
      </c>
      <c r="I43" s="5">
        <f t="shared" si="12"/>
        <v>360</v>
      </c>
      <c r="J43" s="5">
        <f t="shared" si="12"/>
        <v>980</v>
      </c>
      <c r="K43" s="5">
        <f t="shared" si="12"/>
        <v>3480</v>
      </c>
      <c r="L43" s="5">
        <f t="shared" si="12"/>
        <v>4880</v>
      </c>
      <c r="M43" s="73">
        <f>SUM(D43:L43)-C43</f>
        <v>0</v>
      </c>
    </row>
    <row r="44" spans="1:13" ht="12.75">
      <c r="A44" s="31"/>
      <c r="B44" s="6"/>
      <c r="C44" s="31"/>
      <c r="D44" s="2"/>
      <c r="E44" s="2"/>
      <c r="F44" s="2"/>
      <c r="G44" s="2"/>
      <c r="H44" s="2"/>
      <c r="I44" s="2"/>
      <c r="J44" s="2"/>
      <c r="K44" s="2"/>
      <c r="L44" s="2"/>
      <c r="M44" s="46"/>
    </row>
    <row r="45" spans="1:13" ht="13.5" thickBot="1">
      <c r="A45" s="40" t="s">
        <v>32</v>
      </c>
      <c r="B45" s="41">
        <f aca="true" t="shared" si="13" ref="B45:L45">B40*0.2</f>
        <v>81000</v>
      </c>
      <c r="C45" s="56">
        <f t="shared" si="13"/>
        <v>85000</v>
      </c>
      <c r="D45" s="42">
        <f t="shared" si="13"/>
        <v>14050</v>
      </c>
      <c r="E45" s="42">
        <f t="shared" si="13"/>
        <v>2450</v>
      </c>
      <c r="F45" s="42">
        <f t="shared" si="13"/>
        <v>13300</v>
      </c>
      <c r="G45" s="42">
        <f t="shared" si="13"/>
        <v>4550</v>
      </c>
      <c r="H45" s="42">
        <f t="shared" si="13"/>
        <v>26400</v>
      </c>
      <c r="I45" s="42">
        <f t="shared" si="13"/>
        <v>900</v>
      </c>
      <c r="J45" s="42">
        <f t="shared" si="13"/>
        <v>2450</v>
      </c>
      <c r="K45" s="42">
        <f t="shared" si="13"/>
        <v>8700</v>
      </c>
      <c r="L45" s="42">
        <f t="shared" si="13"/>
        <v>12200</v>
      </c>
      <c r="M45" s="57">
        <f>SUM(D45:L45)-C45</f>
        <v>0</v>
      </c>
    </row>
    <row r="47" ht="13.5" thickBot="1"/>
    <row r="48" spans="4:13" ht="12.75" thickBot="1">
      <c r="D48" s="70">
        <f aca="true" t="shared" si="14" ref="D48:L48">D40/$C$40</f>
        <v>0.1652941176470588</v>
      </c>
      <c r="E48" s="71">
        <f t="shared" si="14"/>
        <v>0.028823529411764706</v>
      </c>
      <c r="F48" s="71">
        <f t="shared" si="14"/>
        <v>0.1564705882352941</v>
      </c>
      <c r="G48" s="71">
        <f t="shared" si="14"/>
        <v>0.05352941176470588</v>
      </c>
      <c r="H48" s="71">
        <f t="shared" si="14"/>
        <v>0.31058823529411766</v>
      </c>
      <c r="I48" s="71">
        <f t="shared" si="14"/>
        <v>0.010588235294117647</v>
      </c>
      <c r="J48" s="71">
        <f t="shared" si="14"/>
        <v>0.028823529411764706</v>
      </c>
      <c r="K48" s="71">
        <f t="shared" si="14"/>
        <v>0.10235294117647059</v>
      </c>
      <c r="L48" s="71">
        <f t="shared" si="14"/>
        <v>0.14352941176470588</v>
      </c>
      <c r="M48" s="72">
        <f>SUM(D48:L48)</f>
        <v>1</v>
      </c>
    </row>
  </sheetData>
  <sheetProtection/>
  <printOptions horizontalCentered="1"/>
  <pageMargins left="0" right="0" top="0.75" bottom="0.5" header="0.5" footer="0.25"/>
  <pageSetup fitToHeight="1" fitToWidth="1" horizontalDpi="300" verticalDpi="300" orientation="landscape" scale="74" r:id="rId3"/>
  <headerFooter alignWithMargins="0">
    <oddFooter>&amp;L&amp;A&amp;CFY2015&amp;RPage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Rubino &amp; McGeehin, Chartered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Gellman</dc:creator>
  <cp:keywords/>
  <dc:description/>
  <cp:lastModifiedBy>AMG1</cp:lastModifiedBy>
  <cp:lastPrinted>2017-12-14T17:11:51Z</cp:lastPrinted>
  <dcterms:created xsi:type="dcterms:W3CDTF">2002-02-22T13:38:47Z</dcterms:created>
  <dcterms:modified xsi:type="dcterms:W3CDTF">2021-12-23T20:13:57Z</dcterms:modified>
  <cp:category/>
  <cp:version/>
  <cp:contentType/>
  <cp:contentStatus/>
</cp:coreProperties>
</file>